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 402\PROBLEMS FOR EXAMPLES\Tutorial 4\"/>
    </mc:Choice>
  </mc:AlternateContent>
  <bookViews>
    <workbookView xWindow="0" yWindow="0" windowWidth="24000" windowHeight="9735"/>
  </bookViews>
  <sheets>
    <sheet name="TAC CALCUL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4" i="1" l="1"/>
  <c r="C11" i="1"/>
  <c r="C10" i="1"/>
  <c r="C13" i="1" s="1"/>
  <c r="H6" i="1"/>
  <c r="H19" i="1" s="1"/>
  <c r="G6" i="1"/>
  <c r="F6" i="1"/>
  <c r="F19" i="1" s="1"/>
  <c r="E6" i="1"/>
  <c r="D6" i="1"/>
  <c r="C6" i="1"/>
  <c r="C12" i="1" s="1"/>
  <c r="E23" i="1"/>
  <c r="E24" i="1" s="1"/>
  <c r="E22" i="1"/>
  <c r="G19" i="1"/>
  <c r="E19" i="1"/>
  <c r="D19" i="1"/>
  <c r="C19" i="1"/>
  <c r="F23" i="1"/>
  <c r="H14" i="1"/>
  <c r="G14" i="1"/>
  <c r="F14" i="1"/>
  <c r="E14" i="1"/>
  <c r="D14" i="1"/>
  <c r="H11" i="1"/>
  <c r="G11" i="1"/>
  <c r="F11" i="1"/>
  <c r="E11" i="1"/>
  <c r="D11" i="1"/>
  <c r="H10" i="1"/>
  <c r="H13" i="1" s="1"/>
  <c r="G10" i="1"/>
  <c r="F10" i="1"/>
  <c r="F13" i="1" s="1"/>
  <c r="E10" i="1"/>
  <c r="D10" i="1"/>
  <c r="D13" i="1" s="1"/>
  <c r="E13" i="1" l="1"/>
  <c r="G13" i="1"/>
  <c r="C15" i="1"/>
  <c r="C16" i="1" s="1"/>
  <c r="D12" i="1"/>
  <c r="D15" i="1" s="1"/>
  <c r="D16" i="1" s="1"/>
  <c r="F12" i="1"/>
  <c r="F15" i="1" s="1"/>
  <c r="F16" i="1" s="1"/>
  <c r="H12" i="1"/>
  <c r="H15" i="1" s="1"/>
  <c r="H16" i="1" s="1"/>
  <c r="E12" i="1"/>
  <c r="E15" i="1" s="1"/>
  <c r="E16" i="1" s="1"/>
  <c r="G12" i="1"/>
  <c r="G15" i="1" s="1"/>
  <c r="G16" i="1" s="1"/>
</calcChain>
</file>

<file path=xl/sharedStrings.xml><?xml version="1.0" encoding="utf-8"?>
<sst xmlns="http://schemas.openxmlformats.org/spreadsheetml/2006/main" count="35" uniqueCount="30">
  <si>
    <t>TAC CALCULATION</t>
  </si>
  <si>
    <t>condenser</t>
  </si>
  <si>
    <t>U</t>
  </si>
  <si>
    <t>kW/(K m2)</t>
  </si>
  <si>
    <t>delta</t>
  </si>
  <si>
    <t>K</t>
  </si>
  <si>
    <t>D(m)</t>
  </si>
  <si>
    <t>Reboiler</t>
  </si>
  <si>
    <t>Qc(MW)</t>
  </si>
  <si>
    <t>RR</t>
  </si>
  <si>
    <t>Qr(MW)</t>
  </si>
  <si>
    <t>Ac(m2)</t>
  </si>
  <si>
    <t>Energy cost</t>
  </si>
  <si>
    <t>$/GJ</t>
  </si>
  <si>
    <t>Ar(m2)</t>
  </si>
  <si>
    <t>Shell (10^6 $)</t>
  </si>
  <si>
    <t>HX (10^6 $)</t>
  </si>
  <si>
    <t>Energy (10^6/year)</t>
  </si>
  <si>
    <t>Capital (10^6 $)</t>
  </si>
  <si>
    <t>TAC (10^6 $/year)</t>
  </si>
  <si>
    <t>W</t>
  </si>
  <si>
    <t>BTU/hr</t>
  </si>
  <si>
    <t>$</t>
  </si>
  <si>
    <t>No. of Stages, NT</t>
  </si>
  <si>
    <t>Feed Stage, NF</t>
  </si>
  <si>
    <t>A design heuristic is to provide an additional 20% more height than that required.</t>
  </si>
  <si>
    <t>H(m)</t>
  </si>
  <si>
    <t>H = 1.2*0.61*(NT-2)</t>
  </si>
  <si>
    <t>Enter Values in YELLOW cell only.</t>
  </si>
  <si>
    <t>L/D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</si>
</sst>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rgb="FF000000"/>
      <name val="Cambria"/>
      <family val="1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  <font>
      <b/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2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6" fillId="0" borderId="0" xfId="0" applyFont="1"/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workbookViewId="0">
      <selection activeCell="H3" sqref="C3:H3"/>
    </sheetView>
  </sheetViews>
  <sheetFormatPr defaultRowHeight="14.25" x14ac:dyDescent="0.2"/>
  <cols>
    <col min="1" max="1" width="9.140625" style="2"/>
    <col min="2" max="2" width="21" style="2" customWidth="1"/>
    <col min="3" max="3" width="10.140625" style="2" bestFit="1" customWidth="1"/>
    <col min="4" max="4" width="6" style="2" bestFit="1" customWidth="1"/>
    <col min="5" max="5" width="13.7109375" style="2" bestFit="1" customWidth="1"/>
    <col min="6" max="6" width="8" style="2" bestFit="1" customWidth="1"/>
    <col min="7" max="8" width="6" style="2" bestFit="1" customWidth="1"/>
    <col min="9" max="9" width="21.140625" style="2" bestFit="1" customWidth="1"/>
    <col min="10" max="10" width="10.28515625" style="2" bestFit="1" customWidth="1"/>
    <col min="11" max="11" width="9.140625" style="2"/>
    <col min="12" max="12" width="9.28515625" style="2" bestFit="1" customWidth="1"/>
    <col min="13" max="13" width="11.5703125" style="2" bestFit="1" customWidth="1"/>
    <col min="14" max="14" width="10.140625" style="2" bestFit="1" customWidth="1"/>
    <col min="15" max="16384" width="9.140625" style="2"/>
  </cols>
  <sheetData>
    <row r="1" spans="2:15" ht="15" thickBot="1" x14ac:dyDescent="0.25">
      <c r="B1" s="21" t="s">
        <v>28</v>
      </c>
      <c r="C1" s="22"/>
      <c r="D1" s="22"/>
      <c r="E1" s="22"/>
      <c r="F1" s="22"/>
      <c r="G1" s="22"/>
      <c r="H1" s="22"/>
    </row>
    <row r="2" spans="2:15" x14ac:dyDescent="0.2">
      <c r="B2" s="28" t="s">
        <v>0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J2" s="3" t="s">
        <v>1</v>
      </c>
      <c r="K2" s="4"/>
      <c r="L2" s="4"/>
      <c r="M2" s="5"/>
    </row>
    <row r="3" spans="2:15" x14ac:dyDescent="0.2">
      <c r="B3" s="2" t="s">
        <v>23</v>
      </c>
      <c r="C3" s="23"/>
      <c r="D3" s="23"/>
      <c r="E3" s="23"/>
      <c r="F3" s="23"/>
      <c r="G3" s="23"/>
      <c r="H3" s="23"/>
      <c r="I3" s="6"/>
      <c r="J3" s="7"/>
      <c r="K3" s="8" t="s">
        <v>2</v>
      </c>
      <c r="L3" s="8">
        <v>0.85199999999999998</v>
      </c>
      <c r="M3" s="9" t="s">
        <v>3</v>
      </c>
    </row>
    <row r="4" spans="2:15" ht="15" thickBot="1" x14ac:dyDescent="0.25">
      <c r="B4" s="2" t="s">
        <v>24</v>
      </c>
      <c r="C4" s="23"/>
      <c r="D4" s="23"/>
      <c r="E4" s="23"/>
      <c r="F4" s="23"/>
      <c r="G4" s="23"/>
      <c r="H4" s="23"/>
      <c r="I4" s="6"/>
      <c r="J4" s="10"/>
      <c r="K4" s="11" t="s">
        <v>4</v>
      </c>
      <c r="L4" s="11">
        <v>13.9</v>
      </c>
      <c r="M4" s="12" t="s">
        <v>5</v>
      </c>
    </row>
    <row r="5" spans="2:15" ht="15" thickBot="1" x14ac:dyDescent="0.25">
      <c r="B5" s="2" t="s">
        <v>6</v>
      </c>
      <c r="C5" s="23"/>
      <c r="D5" s="23"/>
      <c r="E5" s="23"/>
      <c r="F5" s="23"/>
      <c r="G5" s="23"/>
      <c r="H5" s="23"/>
      <c r="I5" s="6"/>
      <c r="J5" s="6"/>
      <c r="K5" s="6"/>
      <c r="L5" s="6"/>
      <c r="M5" s="6"/>
    </row>
    <row r="6" spans="2:15" x14ac:dyDescent="0.2">
      <c r="B6" s="2" t="s">
        <v>26</v>
      </c>
      <c r="C6" s="13">
        <f t="shared" ref="C6:H6" si="0">1.2*0.61*(C3-2)</f>
        <v>-1.464</v>
      </c>
      <c r="D6" s="13">
        <f t="shared" si="0"/>
        <v>-1.464</v>
      </c>
      <c r="E6" s="13">
        <f t="shared" si="0"/>
        <v>-1.464</v>
      </c>
      <c r="F6" s="13">
        <f t="shared" si="0"/>
        <v>-1.464</v>
      </c>
      <c r="G6" s="13">
        <f t="shared" si="0"/>
        <v>-1.464</v>
      </c>
      <c r="H6" s="13">
        <f t="shared" si="0"/>
        <v>-1.464</v>
      </c>
      <c r="I6" s="14" t="s">
        <v>27</v>
      </c>
      <c r="J6" s="3" t="s">
        <v>7</v>
      </c>
      <c r="K6" s="4"/>
      <c r="L6" s="4"/>
      <c r="M6" s="5"/>
    </row>
    <row r="7" spans="2:15" x14ac:dyDescent="0.2">
      <c r="B7" s="2" t="s">
        <v>8</v>
      </c>
      <c r="C7" s="24"/>
      <c r="D7" s="23"/>
      <c r="E7" s="23"/>
      <c r="F7" s="23"/>
      <c r="G7" s="23"/>
      <c r="H7" s="23"/>
      <c r="I7" s="6"/>
      <c r="J7" s="7"/>
      <c r="K7" s="8" t="s">
        <v>2</v>
      </c>
      <c r="L7" s="8">
        <v>0.56799999999999995</v>
      </c>
      <c r="M7" s="9" t="s">
        <v>3</v>
      </c>
    </row>
    <row r="8" spans="2:15" ht="15" thickBot="1" x14ac:dyDescent="0.25">
      <c r="B8" s="2" t="s">
        <v>9</v>
      </c>
      <c r="C8" s="23"/>
      <c r="D8" s="23"/>
      <c r="E8" s="23"/>
      <c r="F8" s="23"/>
      <c r="G8" s="24"/>
      <c r="H8" s="23"/>
      <c r="I8" s="6"/>
      <c r="J8" s="10"/>
      <c r="K8" s="11" t="s">
        <v>4</v>
      </c>
      <c r="L8" s="11">
        <v>34.799999999999997</v>
      </c>
      <c r="M8" s="12" t="s">
        <v>5</v>
      </c>
    </row>
    <row r="9" spans="2:15" x14ac:dyDescent="0.2">
      <c r="B9" s="2" t="s">
        <v>10</v>
      </c>
      <c r="C9" s="23"/>
      <c r="D9" s="23"/>
      <c r="E9" s="23"/>
      <c r="F9" s="25"/>
      <c r="G9" s="23"/>
      <c r="H9" s="23"/>
      <c r="I9" s="6"/>
      <c r="J9" s="6"/>
      <c r="K9" s="6"/>
      <c r="L9" s="6"/>
      <c r="M9" s="6"/>
    </row>
    <row r="10" spans="2:15" x14ac:dyDescent="0.2">
      <c r="B10" s="2" t="s">
        <v>11</v>
      </c>
      <c r="C10" s="16">
        <f>C7*10^3/$L$3/$L$4</f>
        <v>0</v>
      </c>
      <c r="D10" s="16">
        <f t="shared" ref="D10:H10" si="1">D7*10^3/$L$3/$L$4</f>
        <v>0</v>
      </c>
      <c r="E10" s="16">
        <f t="shared" si="1"/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6"/>
      <c r="J10" s="17"/>
      <c r="K10" s="16"/>
      <c r="L10" s="6"/>
      <c r="M10" s="6" t="s">
        <v>12</v>
      </c>
      <c r="N10" s="6">
        <v>4.7</v>
      </c>
      <c r="O10" s="2" t="s">
        <v>13</v>
      </c>
    </row>
    <row r="11" spans="2:15" x14ac:dyDescent="0.2">
      <c r="B11" s="2" t="s">
        <v>14</v>
      </c>
      <c r="C11" s="16">
        <f>C9*10^3/$L$7/$L$8</f>
        <v>0</v>
      </c>
      <c r="D11" s="16">
        <f t="shared" ref="D11:H11" si="2">D9*10^3/$L$7/$L$8</f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6"/>
      <c r="J11" s="6"/>
      <c r="K11" s="6"/>
      <c r="L11" s="6"/>
      <c r="M11" s="6"/>
      <c r="N11" s="18"/>
    </row>
    <row r="12" spans="2:15" x14ac:dyDescent="0.2">
      <c r="B12" s="2" t="s">
        <v>15</v>
      </c>
      <c r="C12" s="15" t="e">
        <f>17640*(C5)^1.066*(C6)^0.802/10^6</f>
        <v>#NUM!</v>
      </c>
      <c r="D12" s="15" t="e">
        <f t="shared" ref="D12:H12" si="3">17640*(D5)^1.066*(D6)^0.802/10^6</f>
        <v>#NUM!</v>
      </c>
      <c r="E12" s="15" t="e">
        <f t="shared" si="3"/>
        <v>#NUM!</v>
      </c>
      <c r="F12" s="15" t="e">
        <f t="shared" si="3"/>
        <v>#NUM!</v>
      </c>
      <c r="G12" s="15" t="e">
        <f t="shared" si="3"/>
        <v>#NUM!</v>
      </c>
      <c r="H12" s="15" t="e">
        <f t="shared" si="3"/>
        <v>#NUM!</v>
      </c>
      <c r="I12" s="6"/>
      <c r="J12" s="6"/>
      <c r="K12" s="6"/>
      <c r="L12" s="6"/>
      <c r="M12" s="6"/>
    </row>
    <row r="13" spans="2:15" x14ac:dyDescent="0.2">
      <c r="B13" s="2" t="s">
        <v>16</v>
      </c>
      <c r="C13" s="15">
        <f>(7296*(C10)^0.65 + 7296*(C11)^0.65)/10^6</f>
        <v>0</v>
      </c>
      <c r="D13" s="15">
        <f t="shared" ref="D13:H13" si="4">(7296*(D10)^0.65 + 7296*(D11)^0.65)/10^6</f>
        <v>0</v>
      </c>
      <c r="E13" s="15">
        <f t="shared" si="4"/>
        <v>0</v>
      </c>
      <c r="F13" s="15">
        <f t="shared" si="4"/>
        <v>0</v>
      </c>
      <c r="G13" s="15">
        <f t="shared" si="4"/>
        <v>0</v>
      </c>
      <c r="H13" s="15">
        <f t="shared" si="4"/>
        <v>0</v>
      </c>
      <c r="I13" s="6"/>
      <c r="J13" s="6"/>
      <c r="K13" s="6"/>
      <c r="L13" s="6"/>
      <c r="M13" s="6"/>
    </row>
    <row r="14" spans="2:15" x14ac:dyDescent="0.2">
      <c r="B14" s="1" t="s">
        <v>17</v>
      </c>
      <c r="C14" s="19">
        <f>C9*365*24*3600*$N$10/1000/10^6</f>
        <v>0</v>
      </c>
      <c r="D14" s="19">
        <f t="shared" ref="D14:H14" si="5">D9*365*24*3600*$N$10/1000/10^6</f>
        <v>0</v>
      </c>
      <c r="E14" s="19">
        <f t="shared" si="5"/>
        <v>0</v>
      </c>
      <c r="F14" s="19">
        <f t="shared" si="5"/>
        <v>0</v>
      </c>
      <c r="G14" s="19">
        <f t="shared" si="5"/>
        <v>0</v>
      </c>
      <c r="H14" s="19">
        <f t="shared" si="5"/>
        <v>0</v>
      </c>
      <c r="I14" s="6"/>
      <c r="J14" s="6"/>
      <c r="K14" s="6"/>
      <c r="L14" s="6"/>
      <c r="M14" s="6"/>
    </row>
    <row r="15" spans="2:15" x14ac:dyDescent="0.2">
      <c r="B15" s="1" t="s">
        <v>18</v>
      </c>
      <c r="C15" s="19" t="e">
        <f>C12+C13</f>
        <v>#NUM!</v>
      </c>
      <c r="D15" s="19" t="e">
        <f t="shared" ref="D15:H15" si="6">D12+D13</f>
        <v>#NUM!</v>
      </c>
      <c r="E15" s="19" t="e">
        <f t="shared" si="6"/>
        <v>#NUM!</v>
      </c>
      <c r="F15" s="19" t="e">
        <f t="shared" si="6"/>
        <v>#NUM!</v>
      </c>
      <c r="G15" s="19" t="e">
        <f t="shared" si="6"/>
        <v>#NUM!</v>
      </c>
      <c r="H15" s="19" t="e">
        <f t="shared" si="6"/>
        <v>#NUM!</v>
      </c>
      <c r="I15" s="6"/>
      <c r="J15" s="6"/>
      <c r="K15" s="6"/>
      <c r="L15" s="6"/>
      <c r="M15" s="6"/>
    </row>
    <row r="16" spans="2:15" x14ac:dyDescent="0.2">
      <c r="B16" s="1" t="s">
        <v>19</v>
      </c>
      <c r="C16" s="27" t="e">
        <f t="shared" ref="C16:H16" si="7">C15/3+C14</f>
        <v>#NUM!</v>
      </c>
      <c r="D16" s="27" t="e">
        <f t="shared" si="7"/>
        <v>#NUM!</v>
      </c>
      <c r="E16" s="27" t="e">
        <f t="shared" si="7"/>
        <v>#NUM!</v>
      </c>
      <c r="F16" s="27" t="e">
        <f t="shared" si="7"/>
        <v>#NUM!</v>
      </c>
      <c r="G16" s="27" t="e">
        <f t="shared" si="7"/>
        <v>#NUM!</v>
      </c>
      <c r="H16" s="27" t="e">
        <f t="shared" si="7"/>
        <v>#NUM!</v>
      </c>
      <c r="I16" s="6"/>
      <c r="J16" s="6"/>
      <c r="K16" s="6"/>
      <c r="L16" s="6"/>
      <c r="M16" s="6"/>
    </row>
    <row r="17" spans="2:13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2">
      <c r="C18" s="15"/>
      <c r="D18" s="15"/>
      <c r="E18" s="15"/>
      <c r="F18" s="15"/>
      <c r="G18" s="15"/>
      <c r="H18" s="15"/>
    </row>
    <row r="19" spans="2:13" x14ac:dyDescent="0.2">
      <c r="B19" s="2" t="s">
        <v>29</v>
      </c>
      <c r="C19" s="13" t="e">
        <f t="shared" ref="C19:H19" si="8">C6/C5</f>
        <v>#DIV/0!</v>
      </c>
      <c r="D19" s="13" t="e">
        <f t="shared" si="8"/>
        <v>#DIV/0!</v>
      </c>
      <c r="E19" s="13" t="e">
        <f t="shared" si="8"/>
        <v>#DIV/0!</v>
      </c>
      <c r="F19" s="13" t="e">
        <f t="shared" si="8"/>
        <v>#DIV/0!</v>
      </c>
      <c r="G19" s="13" t="e">
        <f t="shared" si="8"/>
        <v>#DIV/0!</v>
      </c>
      <c r="H19" s="13" t="e">
        <f t="shared" si="8"/>
        <v>#DIV/0!</v>
      </c>
    </row>
    <row r="20" spans="2:13" x14ac:dyDescent="0.2">
      <c r="J20" s="20"/>
    </row>
    <row r="22" spans="2:13" x14ac:dyDescent="0.2">
      <c r="C22" s="2">
        <v>1</v>
      </c>
      <c r="D22" s="2" t="s">
        <v>20</v>
      </c>
      <c r="E22" s="2">
        <f>3.412142</f>
        <v>3.4121419999999998</v>
      </c>
      <c r="F22" s="2" t="s">
        <v>21</v>
      </c>
    </row>
    <row r="23" spans="2:13" x14ac:dyDescent="0.2">
      <c r="C23" s="2">
        <f>C9*10^6</f>
        <v>0</v>
      </c>
      <c r="D23" s="2" t="s">
        <v>20</v>
      </c>
      <c r="E23" s="2">
        <f>C23*E22</f>
        <v>0</v>
      </c>
      <c r="F23" s="2" t="str">
        <f>F22</f>
        <v>BTU/hr</v>
      </c>
    </row>
    <row r="24" spans="2:13" x14ac:dyDescent="0.2">
      <c r="E24" s="2">
        <f>E23*0.0306/10^6</f>
        <v>0</v>
      </c>
      <c r="F24" s="2" t="s">
        <v>22</v>
      </c>
    </row>
    <row r="26" spans="2:13" ht="15.75" x14ac:dyDescent="0.25">
      <c r="B26" s="2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TAC CALCULATION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Aceri3</dc:creator>
  <cp:lastModifiedBy>Aceri3</cp:lastModifiedBy>
  <dcterms:created xsi:type="dcterms:W3CDTF">2016-10-04T05:05:31Z</dcterms:created>
  <dcterms:modified xsi:type="dcterms:W3CDTF">2016-10-04T06:17:53Z</dcterms:modified>
</cp:coreProperties>
</file>